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80" windowHeight="1176" tabRatio="601" activeTab="0"/>
  </bookViews>
  <sheets>
    <sheet name="RC Plane CG Calculator" sheetId="1" r:id="rId1"/>
    <sheet name="Weight and Balance Document" sheetId="2" state="hidden" r:id="rId2"/>
  </sheets>
  <externalReferences>
    <externalReference r:id="rId5"/>
  </externalReferences>
  <definedNames>
    <definedName name="ALT">'[1]Sheet2'!#REF!</definedName>
    <definedName name="Altitude">'[1]Sheet2'!#REF!</definedName>
    <definedName name="_xlnm.Print_Area" localSheetId="0">'RC Plane CG Calculator'!$B$2:$X$44</definedName>
    <definedName name="_xlnm.Print_Area" localSheetId="1">'Weight and Balance Document'!$A$1:$G$23</definedName>
    <definedName name="SEAT">'[1]Sheet3'!#REF!</definedName>
    <definedName name="seating">'[1]Sheet2'!#REF!</definedName>
    <definedName name="Temp">'[1]Sheet2'!#REF!</definedName>
    <definedName name="Temperature">'[1]Sheet2'!#REF!</definedName>
    <definedName name="Z_EA9F1EC1_F74E_4907_9A73_AABBFAD881C6_.wvu.Cols" localSheetId="1" hidden="1">'Weight and Balance Document'!$H:$I</definedName>
    <definedName name="Z_EA9F1EC1_F74E_4907_9A73_AABBFAD881C6_.wvu.PrintArea" localSheetId="0" hidden="1">'RC Plane CG Calculator'!$B$2:$X$44</definedName>
    <definedName name="Z_EA9F1EC1_F74E_4907_9A73_AABBFAD881C6_.wvu.PrintArea" localSheetId="1" hidden="1">'Weight and Balance Document'!$A$1:$G$23</definedName>
  </definedNames>
  <calcPr fullCalcOnLoad="1"/>
</workbook>
</file>

<file path=xl/sharedStrings.xml><?xml version="1.0" encoding="utf-8"?>
<sst xmlns="http://schemas.openxmlformats.org/spreadsheetml/2006/main" count="60" uniqueCount="48">
  <si>
    <t>Weighed with:</t>
  </si>
  <si>
    <t>Zero Fuel</t>
  </si>
  <si>
    <t>Weighing points</t>
  </si>
  <si>
    <t>Scale</t>
  </si>
  <si>
    <t>Tare</t>
  </si>
  <si>
    <t>Net Weight</t>
  </si>
  <si>
    <t>Arm</t>
  </si>
  <si>
    <t>Moment</t>
  </si>
  <si>
    <t>Fwd Jackpoint, L/H</t>
  </si>
  <si>
    <t>Fwd Jackpoint, R/H</t>
  </si>
  <si>
    <t>Aft Jackpoint</t>
  </si>
  <si>
    <t>Longtitudinal</t>
  </si>
  <si>
    <t>Lateral</t>
  </si>
  <si>
    <t>Weight</t>
  </si>
  <si>
    <t xml:space="preserve">    Moment</t>
  </si>
  <si>
    <t>As Weighed:</t>
  </si>
  <si>
    <t>Empty Weight &amp; C of G</t>
  </si>
  <si>
    <t>Tare:</t>
  </si>
  <si>
    <t>Weight and Balance / CG Location</t>
  </si>
  <si>
    <t>All distance measured from the aircraft nose</t>
  </si>
  <si>
    <t>A =</t>
  </si>
  <si>
    <t>B =</t>
  </si>
  <si>
    <t>CG =</t>
  </si>
  <si>
    <t>AA =</t>
  </si>
  <si>
    <t>BB =</t>
  </si>
  <si>
    <t>CC =</t>
  </si>
  <si>
    <t>Measurement for lateral CG</t>
  </si>
  <si>
    <t>Measurement for longitudinal CG</t>
  </si>
  <si>
    <t>Right wheel center to Left wheel center = (AA+BB)</t>
  </si>
  <si>
    <t>Center line to right wheel center or (CC/2)</t>
  </si>
  <si>
    <t>Center line to left wheel center or (CC/2)</t>
  </si>
  <si>
    <t>Aircraft wingspan</t>
  </si>
  <si>
    <t>Actual aircraft longitudinal CG</t>
  </si>
  <si>
    <t>Actual aircraft lateral CG</t>
  </si>
  <si>
    <t>Aircraft nose to main wheel axle</t>
  </si>
  <si>
    <t>Aircraft nose to tail or nose wheel axle</t>
  </si>
  <si>
    <t>R/H Scale Weight:</t>
  </si>
  <si>
    <t>L/H Scale Weight:</t>
  </si>
  <si>
    <t>Tail or Nose Scale Weight:</t>
  </si>
  <si>
    <t>Empty Weight as per W &amp; B:</t>
  </si>
  <si>
    <t>Original</t>
  </si>
  <si>
    <t>New Empty Weight</t>
  </si>
  <si>
    <t>Actual aircraft weight</t>
  </si>
  <si>
    <t>Aircraft nose to recommended CG (CG from manual)</t>
  </si>
  <si>
    <t>Phil Aero RC Plane CG Calculator v1.0 Copyright 2012</t>
  </si>
  <si>
    <t>The recommended CG location must be determined also from the aircraft nose</t>
  </si>
  <si>
    <t>The plane should be in a level flight configuration during measuring &amp; weighting</t>
  </si>
  <si>
    <t>RC Plane CG Calculator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</si>
</sst>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#,##0.0;[Red]\-#,##0.0"/>
    <numFmt numFmtId="177" formatCode="0.000000"/>
    <numFmt numFmtId="178" formatCode="0.0%"/>
    <numFmt numFmtId="179" formatCode="mmmm\-yy"/>
    <numFmt numFmtId="180" formatCode=".0"/>
    <numFmt numFmtId="181" formatCode="mmmm\ d\,\ yyyy"/>
    <numFmt numFmtId="182" formatCode="0.0_ ;[Red]\-0.0\ 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2"/>
      <name val="Arial"/>
      <family val="2"/>
    </font>
    <font>
      <b/>
      <sz val="2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2" fontId="0" fillId="0" borderId="11" xfId="42" applyNumberFormat="1" applyFont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/>
    </xf>
    <xf numFmtId="2" fontId="0" fillId="0" borderId="0" xfId="0" applyNumberFormat="1" applyAlignment="1" quotePrefix="1">
      <alignment horizontal="left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17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center"/>
    </xf>
    <xf numFmtId="172" fontId="1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7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5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Continuous"/>
    </xf>
    <xf numFmtId="172" fontId="0" fillId="0" borderId="0" xfId="0" applyNumberFormat="1" applyAlignment="1">
      <alignment horizontal="centerContinuous"/>
    </xf>
    <xf numFmtId="17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1" borderId="0" xfId="0" applyFont="1" applyFill="1" applyAlignment="1" quotePrefix="1">
      <alignment horizontal="left"/>
    </xf>
    <xf numFmtId="0" fontId="0" fillId="1" borderId="0" xfId="0" applyFill="1" applyAlignment="1">
      <alignment/>
    </xf>
    <xf numFmtId="172" fontId="4" fillId="1" borderId="14" xfId="0" applyNumberFormat="1" applyFont="1" applyFill="1" applyBorder="1" applyAlignment="1">
      <alignment/>
    </xf>
    <xf numFmtId="2" fontId="4" fillId="1" borderId="14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5" borderId="0" xfId="0" applyFont="1" applyFill="1" applyBorder="1" applyAlignment="1" applyProtection="1">
      <alignment horizontal="center"/>
      <protection locked="0"/>
    </xf>
    <xf numFmtId="172" fontId="4" fillId="35" borderId="0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2</xdr:row>
      <xdr:rowOff>180975</xdr:rowOff>
    </xdr:from>
    <xdr:to>
      <xdr:col>23</xdr:col>
      <xdr:colOff>561975</xdr:colOff>
      <xdr:row>17</xdr:row>
      <xdr:rowOff>133350</xdr:rowOff>
    </xdr:to>
    <xdr:pic>
      <xdr:nvPicPr>
        <xdr:cNvPr id="1" name="Picture 1" descr="Extra 330 Side Vi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42925"/>
          <a:ext cx="84963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95250</xdr:rowOff>
    </xdr:from>
    <xdr:to>
      <xdr:col>23</xdr:col>
      <xdr:colOff>571500</xdr:colOff>
      <xdr:row>41</xdr:row>
      <xdr:rowOff>104775</xdr:rowOff>
    </xdr:to>
    <xdr:pic>
      <xdr:nvPicPr>
        <xdr:cNvPr id="2" name="Picture 3" descr="Extra 330 Top Vi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4495800"/>
          <a:ext cx="84963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server\Abitibi\My%20Documents\204\VEL\VVI\VVI%20Configuration%20#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4"/>
  <sheetViews>
    <sheetView showGridLines="0" showRowColHeaders="0" tabSelected="1" workbookViewId="0" topLeftCell="A1">
      <selection activeCell="C4" sqref="C4:H4"/>
    </sheetView>
  </sheetViews>
  <sheetFormatPr defaultColWidth="9.140625" defaultRowHeight="12.75"/>
  <cols>
    <col min="2" max="2" width="7.7109375" style="0" customWidth="1"/>
    <col min="5" max="5" width="8.57421875" style="0" customWidth="1"/>
    <col min="6" max="6" width="12.7109375" style="0" customWidth="1"/>
    <col min="7" max="7" width="18.140625" style="0" customWidth="1"/>
    <col min="8" max="8" width="17.57421875" style="0" customWidth="1"/>
    <col min="9" max="9" width="14.57421875" style="0" customWidth="1"/>
    <col min="10" max="10" width="6.421875" style="0" customWidth="1"/>
    <col min="11" max="11" width="9.57421875" style="0" customWidth="1"/>
    <col min="24" max="24" width="11.140625" style="0" customWidth="1"/>
  </cols>
  <sheetData>
    <row r="1" ht="12.75" thickBot="1"/>
    <row r="2" spans="2:24" ht="15.75" customHeight="1" thickTop="1">
      <c r="B2" s="48"/>
      <c r="C2" s="49"/>
      <c r="D2" s="49"/>
      <c r="E2" s="49"/>
      <c r="F2" s="50"/>
      <c r="G2" s="49"/>
      <c r="H2" s="49"/>
      <c r="I2" s="49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2"/>
    </row>
    <row r="3" spans="2:24" ht="26.25" customHeight="1">
      <c r="B3" s="53"/>
      <c r="C3" s="76"/>
      <c r="D3" s="82"/>
      <c r="E3" s="42"/>
      <c r="F3" s="44"/>
      <c r="G3" s="42"/>
      <c r="H3" s="42"/>
      <c r="I3" s="7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54"/>
    </row>
    <row r="4" spans="2:24" ht="26.25" customHeight="1">
      <c r="B4" s="53"/>
      <c r="C4" s="76"/>
      <c r="D4" s="82"/>
      <c r="E4" s="42"/>
      <c r="F4" s="44"/>
      <c r="G4" s="42"/>
      <c r="H4" s="83" t="s">
        <v>47</v>
      </c>
      <c r="I4" s="83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54"/>
    </row>
    <row r="5" spans="2:24" ht="15.75" customHeight="1">
      <c r="B5" s="53"/>
      <c r="C5" s="42"/>
      <c r="D5" s="42"/>
      <c r="E5" s="42"/>
      <c r="F5" s="44"/>
      <c r="G5" s="42"/>
      <c r="H5" s="42"/>
      <c r="I5" s="4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54"/>
    </row>
    <row r="6" spans="2:24" ht="15.75" customHeight="1">
      <c r="B6" s="53"/>
      <c r="C6" s="42"/>
      <c r="D6" s="42"/>
      <c r="E6" s="42"/>
      <c r="F6" s="44"/>
      <c r="G6" s="42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54"/>
    </row>
    <row r="7" spans="2:24" ht="15.75" customHeight="1">
      <c r="B7" s="53"/>
      <c r="C7" s="42" t="s">
        <v>18</v>
      </c>
      <c r="D7" s="42"/>
      <c r="E7" s="42"/>
      <c r="F7" s="44"/>
      <c r="G7" s="42"/>
      <c r="H7" s="42"/>
      <c r="I7" s="42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54"/>
    </row>
    <row r="8" spans="2:24" ht="15.75" customHeight="1">
      <c r="B8" s="53"/>
      <c r="C8" s="42" t="s">
        <v>19</v>
      </c>
      <c r="D8" s="42"/>
      <c r="E8" s="42"/>
      <c r="F8" s="44"/>
      <c r="G8" s="42"/>
      <c r="H8" s="42"/>
      <c r="I8" s="42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54"/>
    </row>
    <row r="9" spans="2:24" ht="15.75" customHeight="1">
      <c r="B9" s="53"/>
      <c r="C9" s="42" t="s">
        <v>45</v>
      </c>
      <c r="D9" s="42"/>
      <c r="E9" s="42"/>
      <c r="F9" s="44"/>
      <c r="G9" s="47"/>
      <c r="H9" s="42"/>
      <c r="I9" s="42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54"/>
    </row>
    <row r="10" spans="2:24" ht="15.75" customHeight="1">
      <c r="B10" s="53"/>
      <c r="C10" s="42" t="s">
        <v>46</v>
      </c>
      <c r="D10" s="42"/>
      <c r="E10" s="42"/>
      <c r="F10" s="44"/>
      <c r="G10" s="47"/>
      <c r="H10" s="42"/>
      <c r="I10" s="42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54"/>
    </row>
    <row r="11" spans="2:24" ht="15.75" customHeight="1">
      <c r="B11" s="53"/>
      <c r="C11" s="42"/>
      <c r="D11" s="42"/>
      <c r="E11" s="42"/>
      <c r="F11" s="44"/>
      <c r="G11" s="47"/>
      <c r="H11" s="42"/>
      <c r="I11" s="42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54"/>
    </row>
    <row r="12" spans="2:24" ht="15.75" customHeight="1">
      <c r="B12" s="53"/>
      <c r="C12" s="42" t="s">
        <v>27</v>
      </c>
      <c r="D12" s="42"/>
      <c r="E12" s="42"/>
      <c r="F12" s="44"/>
      <c r="G12" s="47"/>
      <c r="H12" s="42"/>
      <c r="I12" s="42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54"/>
    </row>
    <row r="13" spans="2:24" ht="15.75" customHeight="1">
      <c r="B13" s="53"/>
      <c r="C13" s="42"/>
      <c r="D13" s="42"/>
      <c r="E13" s="42"/>
      <c r="F13" s="44"/>
      <c r="G13" s="47"/>
      <c r="H13" s="42"/>
      <c r="I13" s="42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54"/>
    </row>
    <row r="14" spans="2:24" ht="15.75">
      <c r="B14" s="53"/>
      <c r="C14" s="42" t="s">
        <v>20</v>
      </c>
      <c r="D14" s="77">
        <v>24.5</v>
      </c>
      <c r="E14" s="42" t="s">
        <v>34</v>
      </c>
      <c r="F14" s="44"/>
      <c r="G14" s="42"/>
      <c r="H14" s="42"/>
      <c r="I14" s="42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54"/>
    </row>
    <row r="15" spans="2:24" ht="15.75">
      <c r="B15" s="53"/>
      <c r="C15" s="42"/>
      <c r="D15" s="44"/>
      <c r="E15" s="42"/>
      <c r="F15" s="44"/>
      <c r="G15" s="42"/>
      <c r="H15" s="42"/>
      <c r="I15" s="42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54"/>
    </row>
    <row r="16" spans="2:24" ht="15.75">
      <c r="B16" s="53"/>
      <c r="C16" s="42" t="s">
        <v>21</v>
      </c>
      <c r="D16" s="77">
        <v>97.875</v>
      </c>
      <c r="E16" s="42" t="s">
        <v>35</v>
      </c>
      <c r="F16" s="44"/>
      <c r="G16" s="42"/>
      <c r="H16" s="42"/>
      <c r="I16" s="42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54"/>
    </row>
    <row r="17" spans="2:24" ht="15.75">
      <c r="B17" s="53"/>
      <c r="C17" s="42"/>
      <c r="D17" s="44"/>
      <c r="E17" s="42"/>
      <c r="F17" s="44"/>
      <c r="G17" s="42"/>
      <c r="H17" s="42"/>
      <c r="I17" s="42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54"/>
    </row>
    <row r="18" spans="2:24" ht="15.75">
      <c r="B18" s="53"/>
      <c r="C18" s="42" t="s">
        <v>22</v>
      </c>
      <c r="D18" s="77">
        <v>32</v>
      </c>
      <c r="E18" s="42" t="s">
        <v>43</v>
      </c>
      <c r="F18" s="44"/>
      <c r="G18" s="42"/>
      <c r="H18" s="42"/>
      <c r="I18" s="42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54"/>
    </row>
    <row r="19" spans="2:24" ht="15">
      <c r="B19" s="53"/>
      <c r="C19" s="42"/>
      <c r="D19" s="44"/>
      <c r="E19" s="42"/>
      <c r="F19" s="44"/>
      <c r="G19" s="42"/>
      <c r="H19" s="42"/>
      <c r="I19" s="42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54"/>
    </row>
    <row r="20" spans="2:24" ht="15">
      <c r="B20" s="53"/>
      <c r="C20" s="42"/>
      <c r="D20" s="77">
        <v>110.5</v>
      </c>
      <c r="E20" s="42" t="s">
        <v>31</v>
      </c>
      <c r="F20" s="44"/>
      <c r="G20" s="42"/>
      <c r="H20" s="42"/>
      <c r="I20" s="42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54"/>
    </row>
    <row r="21" spans="2:24" ht="15">
      <c r="B21" s="53"/>
      <c r="C21" s="42"/>
      <c r="D21" s="42"/>
      <c r="E21" s="42"/>
      <c r="F21" s="44"/>
      <c r="G21" s="42"/>
      <c r="H21" s="42"/>
      <c r="I21" s="42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54"/>
    </row>
    <row r="22" spans="2:24" ht="15.75">
      <c r="B22" s="53"/>
      <c r="C22" s="42" t="s">
        <v>26</v>
      </c>
      <c r="D22" s="42"/>
      <c r="E22" s="42"/>
      <c r="F22" s="44"/>
      <c r="G22" s="42"/>
      <c r="H22" s="42"/>
      <c r="I22" s="42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54"/>
    </row>
    <row r="23" spans="2:24" ht="15.75">
      <c r="B23" s="53"/>
      <c r="C23" s="42"/>
      <c r="D23" s="42"/>
      <c r="E23" s="42"/>
      <c r="F23" s="44"/>
      <c r="G23" s="42"/>
      <c r="H23" s="42"/>
      <c r="I23" s="42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54"/>
    </row>
    <row r="24" spans="2:24" ht="15.75">
      <c r="B24" s="53"/>
      <c r="C24" s="42" t="s">
        <v>23</v>
      </c>
      <c r="D24" s="77">
        <v>13.75</v>
      </c>
      <c r="E24" s="42" t="s">
        <v>29</v>
      </c>
      <c r="F24" s="44"/>
      <c r="G24" s="42"/>
      <c r="H24" s="42"/>
      <c r="I24" s="42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54"/>
    </row>
    <row r="25" spans="2:24" ht="15.75">
      <c r="B25" s="53"/>
      <c r="C25" s="42"/>
      <c r="D25" s="44"/>
      <c r="E25" s="42"/>
      <c r="F25" s="44"/>
      <c r="G25" s="42"/>
      <c r="H25" s="42"/>
      <c r="I25" s="42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54"/>
    </row>
    <row r="26" spans="2:24" ht="15.75">
      <c r="B26" s="53"/>
      <c r="C26" s="42" t="s">
        <v>24</v>
      </c>
      <c r="D26" s="77">
        <v>13.75</v>
      </c>
      <c r="E26" s="42" t="s">
        <v>30</v>
      </c>
      <c r="F26" s="45"/>
      <c r="G26" s="43"/>
      <c r="H26" s="42"/>
      <c r="I26" s="42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54"/>
    </row>
    <row r="27" spans="2:24" ht="15.75">
      <c r="B27" s="53"/>
      <c r="C27" s="42"/>
      <c r="D27" s="44"/>
      <c r="E27" s="42"/>
      <c r="F27" s="45"/>
      <c r="G27" s="43"/>
      <c r="H27" s="42"/>
      <c r="I27" s="42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54"/>
    </row>
    <row r="28" spans="2:24" ht="15.75">
      <c r="B28" s="53"/>
      <c r="C28" s="42" t="s">
        <v>25</v>
      </c>
      <c r="D28" s="77">
        <v>27.5</v>
      </c>
      <c r="E28" s="42" t="s">
        <v>28</v>
      </c>
      <c r="F28" s="42"/>
      <c r="G28" s="44"/>
      <c r="H28" s="42"/>
      <c r="I28" s="42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54"/>
    </row>
    <row r="29" spans="2:24" ht="15.75">
      <c r="B29" s="53"/>
      <c r="C29" s="42"/>
      <c r="D29" s="42"/>
      <c r="E29" s="42"/>
      <c r="F29" s="45"/>
      <c r="G29" s="44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4"/>
    </row>
    <row r="30" spans="2:24" ht="15.75">
      <c r="B30" s="55"/>
      <c r="C30" s="40"/>
      <c r="D30" s="40"/>
      <c r="E30" s="45" t="s">
        <v>36</v>
      </c>
      <c r="F30" s="78">
        <v>16.7</v>
      </c>
      <c r="G30" s="45" t="s">
        <v>17</v>
      </c>
      <c r="H30" s="78">
        <v>0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54"/>
    </row>
    <row r="31" spans="2:24" ht="15.75">
      <c r="B31" s="55"/>
      <c r="C31" s="40"/>
      <c r="D31" s="40"/>
      <c r="E31" s="41"/>
      <c r="F31" s="46"/>
      <c r="G31" s="42"/>
      <c r="H31" s="46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54"/>
    </row>
    <row r="32" spans="2:24" ht="15.75">
      <c r="B32" s="55"/>
      <c r="C32" s="40"/>
      <c r="D32" s="40"/>
      <c r="E32" s="45" t="s">
        <v>37</v>
      </c>
      <c r="F32" s="78">
        <v>16.44</v>
      </c>
      <c r="G32" s="45" t="s">
        <v>17</v>
      </c>
      <c r="H32" s="78">
        <v>0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54"/>
    </row>
    <row r="33" spans="2:24" ht="15.75">
      <c r="B33" s="55"/>
      <c r="C33" s="40"/>
      <c r="D33" s="40"/>
      <c r="E33" s="41"/>
      <c r="F33" s="46"/>
      <c r="G33" s="42"/>
      <c r="H33" s="46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4"/>
    </row>
    <row r="34" spans="2:24" ht="15.75">
      <c r="B34" s="55"/>
      <c r="C34" s="40"/>
      <c r="D34" s="40"/>
      <c r="E34" s="45" t="s">
        <v>38</v>
      </c>
      <c r="F34" s="78">
        <v>3.89</v>
      </c>
      <c r="G34" s="45" t="s">
        <v>17</v>
      </c>
      <c r="H34" s="78">
        <v>0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54"/>
    </row>
    <row r="35" spans="2:24" ht="12.75">
      <c r="B35" s="5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54"/>
    </row>
    <row r="36" spans="2:24" ht="12.75">
      <c r="B36" s="5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54"/>
    </row>
    <row r="37" spans="2:24" ht="15.75">
      <c r="B37" s="55"/>
      <c r="C37" s="57" t="s">
        <v>32</v>
      </c>
      <c r="D37" s="58"/>
      <c r="E37" s="58"/>
      <c r="F37" s="58"/>
      <c r="G37" s="59">
        <f>SUM('Weight and Balance Document'!D21)</f>
        <v>32.208040777747776</v>
      </c>
      <c r="H37" s="42" t="str">
        <f>IF(G37&lt;=D18,"Add or Move Weight to Tail","Add or Move Weight to Nose")</f>
        <v>Add or Move Weight to Nose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54"/>
    </row>
    <row r="38" spans="2:24" ht="12.75">
      <c r="B38" s="5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54"/>
    </row>
    <row r="39" spans="2:24" ht="15.75">
      <c r="B39" s="55"/>
      <c r="C39" s="57" t="s">
        <v>33</v>
      </c>
      <c r="D39" s="58"/>
      <c r="E39" s="58"/>
      <c r="F39" s="58"/>
      <c r="G39" s="60">
        <f>SUM('Weight and Balance Document'!F21)</f>
        <v>0.09654334323521438</v>
      </c>
      <c r="H39" s="42" t="str">
        <f>IF(G39&lt;0,"Add Weight to Right Wing","Add Weight to Left Wing")</f>
        <v>Add Weight to Left Wing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54"/>
    </row>
    <row r="40" spans="2:24" ht="12.75">
      <c r="B40" s="5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54"/>
    </row>
    <row r="41" spans="2:24" ht="15.75">
      <c r="B41" s="55"/>
      <c r="C41" s="57" t="s">
        <v>42</v>
      </c>
      <c r="D41" s="58"/>
      <c r="E41" s="58"/>
      <c r="F41" s="58"/>
      <c r="G41" s="75">
        <f>SUM('Weight and Balance Document'!C21)</f>
        <v>37.03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54"/>
    </row>
    <row r="42" spans="2:24" ht="15.75">
      <c r="B42" s="55"/>
      <c r="C42" s="40"/>
      <c r="D42" s="40"/>
      <c r="E42" s="40"/>
      <c r="F42" s="45"/>
      <c r="G42" s="42"/>
      <c r="H42" s="45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54"/>
    </row>
    <row r="43" spans="2:24" ht="15">
      <c r="B43" s="55"/>
      <c r="C43" s="76"/>
      <c r="D43" s="40"/>
      <c r="E43" s="40"/>
      <c r="F43" s="45"/>
      <c r="G43" s="42"/>
      <c r="H43" s="45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54"/>
    </row>
    <row r="44" spans="2:24" ht="12.75" thickBot="1">
      <c r="B44" s="79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80"/>
      <c r="T44" s="80"/>
      <c r="U44" s="80"/>
      <c r="V44" s="80"/>
      <c r="W44" s="80"/>
      <c r="X44" s="81" t="s">
        <v>44</v>
      </c>
    </row>
    <row r="45" ht="12.75" thickTop="1"/>
  </sheetData>
  <sheetProtection password="84C9" sheet="1"/>
  <printOptions/>
  <pageMargins left="0.5905511811023623" right="0.2362204724409449" top="0.47791666666666666" bottom="0.6692913385826772" header="0.4724409448818898" footer="0.5118110236220472"/>
  <pageSetup fitToHeight="1" fitToWidth="1" horizontalDpi="600" verticalDpi="600" orientation="landscape" paperSize="5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6" sqref="A6"/>
    </sheetView>
  </sheetViews>
  <sheetFormatPr defaultColWidth="9.140625" defaultRowHeight="12.75"/>
  <cols>
    <col min="1" max="1" width="18.140625" style="2" customWidth="1"/>
    <col min="2" max="2" width="27.8515625" style="0" customWidth="1"/>
    <col min="3" max="3" width="14.140625" style="4" customWidth="1"/>
    <col min="4" max="4" width="13.140625" style="3" bestFit="1" customWidth="1"/>
    <col min="5" max="5" width="32.00390625" style="4" bestFit="1" customWidth="1"/>
    <col min="6" max="6" width="10.00390625" style="3" customWidth="1"/>
    <col min="7" max="7" width="11.00390625" style="4" customWidth="1"/>
    <col min="8" max="8" width="5.8515625" style="0" hidden="1" customWidth="1"/>
    <col min="9" max="9" width="0" style="0" hidden="1" customWidth="1"/>
  </cols>
  <sheetData>
    <row r="1" ht="12">
      <c r="A1" s="1"/>
    </row>
    <row r="2" spans="2:6" ht="12">
      <c r="B2" s="19"/>
      <c r="E2" s="24"/>
      <c r="F2" s="38"/>
    </row>
    <row r="3" spans="1:5" ht="12">
      <c r="A3" s="24" t="s">
        <v>0</v>
      </c>
      <c r="B3" s="3" t="s">
        <v>1</v>
      </c>
      <c r="E3" s="3"/>
    </row>
    <row r="4" spans="1:5" ht="12">
      <c r="A4" s="1"/>
      <c r="B4" s="2"/>
      <c r="E4" s="3"/>
    </row>
    <row r="5" spans="1:5" ht="12">
      <c r="A5" s="1"/>
      <c r="B5" s="3"/>
      <c r="E5" s="3"/>
    </row>
    <row r="6" spans="2:5" ht="12">
      <c r="B6" s="2"/>
      <c r="E6" s="3"/>
    </row>
    <row r="8" spans="1:7" ht="12">
      <c r="A8" s="5" t="s">
        <v>2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</row>
    <row r="9" spans="1:7" ht="12">
      <c r="A9" s="2" t="s">
        <v>9</v>
      </c>
      <c r="C9" s="7">
        <f>'RC Plane CG Calculator'!F30</f>
        <v>16.7</v>
      </c>
      <c r="D9" s="20">
        <f>'RC Plane CG Calculator'!H30</f>
        <v>0</v>
      </c>
      <c r="E9" s="6">
        <f>C9-D9</f>
        <v>16.7</v>
      </c>
      <c r="F9" s="20">
        <f>SUM('RC Plane CG Calculator'!D14)</f>
        <v>24.5</v>
      </c>
      <c r="G9" s="11">
        <f>E9*F9</f>
        <v>409.15</v>
      </c>
    </row>
    <row r="10" spans="1:7" ht="12">
      <c r="A10" s="2" t="s">
        <v>8</v>
      </c>
      <c r="C10" s="7">
        <f>'RC Plane CG Calculator'!F32</f>
        <v>16.44</v>
      </c>
      <c r="D10" s="20">
        <f>'RC Plane CG Calculator'!H32</f>
        <v>0</v>
      </c>
      <c r="E10" s="6">
        <f>C10-D10</f>
        <v>16.44</v>
      </c>
      <c r="F10" s="20">
        <f>SUM('RC Plane CG Calculator'!D14)</f>
        <v>24.5</v>
      </c>
      <c r="G10" s="11">
        <f>E10*F10</f>
        <v>402.78000000000003</v>
      </c>
    </row>
    <row r="11" spans="1:7" ht="12">
      <c r="A11" s="2" t="s">
        <v>10</v>
      </c>
      <c r="C11" s="7">
        <f>'RC Plane CG Calculator'!F34</f>
        <v>3.89</v>
      </c>
      <c r="D11" s="20">
        <f>'RC Plane CG Calculator'!H34</f>
        <v>0</v>
      </c>
      <c r="E11" s="6">
        <f>C11-D11</f>
        <v>3.89</v>
      </c>
      <c r="F11" s="20">
        <f>SUM('RC Plane CG Calculator'!D16)</f>
        <v>97.875</v>
      </c>
      <c r="G11" s="11">
        <f>E11*F11</f>
        <v>380.73375</v>
      </c>
    </row>
    <row r="12" spans="3:7" ht="12">
      <c r="C12" s="17"/>
      <c r="D12" s="21"/>
      <c r="E12" s="8">
        <f>SUM(E9:E11)</f>
        <v>37.03</v>
      </c>
      <c r="F12" s="23">
        <f>G12/E12</f>
        <v>32.208040777747776</v>
      </c>
      <c r="G12" s="9">
        <f>SUM(G9:G11)</f>
        <v>1192.6637500000002</v>
      </c>
    </row>
    <row r="13" ht="12">
      <c r="A13" s="25"/>
    </row>
    <row r="15" ht="12">
      <c r="A15" s="1"/>
    </row>
    <row r="16" spans="4:7" ht="12">
      <c r="D16" s="22" t="s">
        <v>11</v>
      </c>
      <c r="E16" s="18"/>
      <c r="F16" s="33" t="s">
        <v>12</v>
      </c>
      <c r="G16" s="34"/>
    </row>
    <row r="17" spans="3:7" ht="12">
      <c r="C17" s="29" t="s">
        <v>13</v>
      </c>
      <c r="D17" s="30" t="s">
        <v>6</v>
      </c>
      <c r="E17" s="31" t="s">
        <v>7</v>
      </c>
      <c r="F17" s="30" t="s">
        <v>6</v>
      </c>
      <c r="G17" s="32" t="s">
        <v>14</v>
      </c>
    </row>
    <row r="18" spans="1:7" ht="12">
      <c r="A18" s="2" t="s">
        <v>15</v>
      </c>
      <c r="C18" s="12">
        <f>E12</f>
        <v>37.03</v>
      </c>
      <c r="D18" s="13">
        <f>F12</f>
        <v>32.208040777747776</v>
      </c>
      <c r="E18" s="12">
        <f>G12</f>
        <v>1192.6637500000002</v>
      </c>
      <c r="F18" s="13">
        <f>G18/C18</f>
        <v>0.09654334323521438</v>
      </c>
      <c r="G18" s="14">
        <f>E9*SUM('RC Plane CG Calculator'!D24)+E10*-SUM('RC Plane CG Calculator'!D26)</f>
        <v>3.5749999999999886</v>
      </c>
    </row>
    <row r="19" spans="1:7" ht="12">
      <c r="A19" s="35"/>
      <c r="C19" s="15"/>
      <c r="D19" s="16"/>
      <c r="E19" s="15"/>
      <c r="F19" s="16"/>
      <c r="G19" s="15"/>
    </row>
    <row r="20" spans="1:7" ht="12.75" thickBot="1">
      <c r="A20" s="35"/>
      <c r="C20" s="16"/>
      <c r="D20" s="16"/>
      <c r="E20" s="15"/>
      <c r="F20" s="16"/>
      <c r="G20" s="15"/>
    </row>
    <row r="21" spans="1:7" ht="15.75" thickTop="1">
      <c r="A21" s="10" t="s">
        <v>16</v>
      </c>
      <c r="C21" s="36">
        <f>SUM(C18:C20)</f>
        <v>37.03</v>
      </c>
      <c r="D21" s="37">
        <f>E21/C21</f>
        <v>32.208040777747776</v>
      </c>
      <c r="E21" s="36">
        <f>SUM(E18:E20)</f>
        <v>1192.6637500000002</v>
      </c>
      <c r="F21" s="37">
        <f>G21/C21</f>
        <v>0.09654334323521438</v>
      </c>
      <c r="G21" s="36">
        <f>SUM(G18:G20)</f>
        <v>3.5749999999999886</v>
      </c>
    </row>
    <row r="23" spans="1:7" ht="12">
      <c r="A23" s="5"/>
      <c r="B23" s="39"/>
      <c r="C23"/>
      <c r="E23"/>
      <c r="G23"/>
    </row>
    <row r="25" spans="1:7" ht="12">
      <c r="A25"/>
      <c r="D25" s="3" t="s">
        <v>11</v>
      </c>
      <c r="F25" s="61" t="s">
        <v>12</v>
      </c>
      <c r="G25" s="62"/>
    </row>
    <row r="26" spans="1:7" ht="12">
      <c r="A26" s="2" t="s">
        <v>39</v>
      </c>
      <c r="C26" s="63" t="s">
        <v>13</v>
      </c>
      <c r="D26" s="64" t="s">
        <v>6</v>
      </c>
      <c r="E26" s="65" t="s">
        <v>7</v>
      </c>
      <c r="F26" s="64" t="s">
        <v>6</v>
      </c>
      <c r="G26" s="66" t="s">
        <v>14</v>
      </c>
    </row>
    <row r="27" spans="1:7" ht="12">
      <c r="A27" s="67" t="s">
        <v>40</v>
      </c>
      <c r="C27" s="68">
        <f>C21</f>
        <v>37.03</v>
      </c>
      <c r="D27" s="69">
        <f>D21</f>
        <v>32.208040777747776</v>
      </c>
      <c r="E27" s="68">
        <f>E21</f>
        <v>1192.6637500000002</v>
      </c>
      <c r="F27" s="69">
        <f>F21</f>
        <v>0.09654334323521438</v>
      </c>
      <c r="G27" s="68">
        <f>G21</f>
        <v>3.5749999999999886</v>
      </c>
    </row>
    <row r="28" spans="1:7" ht="12">
      <c r="A28" s="35"/>
      <c r="B28" s="70"/>
      <c r="C28" s="16">
        <v>0</v>
      </c>
      <c r="D28" s="16">
        <v>0</v>
      </c>
      <c r="E28" s="15">
        <f>C28*D28</f>
        <v>0</v>
      </c>
      <c r="F28" s="16">
        <v>0</v>
      </c>
      <c r="G28" s="15">
        <f>C28*F28</f>
        <v>0</v>
      </c>
    </row>
    <row r="29" spans="1:7" ht="12">
      <c r="A29" s="35"/>
      <c r="B29" s="70"/>
      <c r="C29" s="16">
        <v>0</v>
      </c>
      <c r="D29" s="16">
        <v>0</v>
      </c>
      <c r="E29" s="15">
        <f>C29*D29</f>
        <v>0</v>
      </c>
      <c r="F29" s="16">
        <v>0</v>
      </c>
      <c r="G29" s="15">
        <f>C29*F29</f>
        <v>0</v>
      </c>
    </row>
    <row r="30" spans="1:7" ht="12.75" thickBot="1">
      <c r="A30" s="35"/>
      <c r="B30" s="70"/>
      <c r="C30" s="16">
        <v>0</v>
      </c>
      <c r="D30" s="16">
        <v>0</v>
      </c>
      <c r="E30" s="15">
        <f>C30*D30</f>
        <v>0</v>
      </c>
      <c r="F30" s="16">
        <v>0</v>
      </c>
      <c r="G30" s="15">
        <f>C30*F30</f>
        <v>0</v>
      </c>
    </row>
    <row r="31" spans="1:7" ht="15.75" thickTop="1">
      <c r="A31" s="71" t="s">
        <v>41</v>
      </c>
      <c r="B31" s="72"/>
      <c r="C31" s="73">
        <f>SUM(C27:C30)</f>
        <v>37.03</v>
      </c>
      <c r="D31" s="74">
        <f>E31/C31</f>
        <v>32.208040777747776</v>
      </c>
      <c r="E31" s="73">
        <f>SUM(E27:E30)</f>
        <v>1192.6637500000002</v>
      </c>
      <c r="F31" s="74">
        <f>G31/C31</f>
        <v>0.09654334323521438</v>
      </c>
      <c r="G31" s="73">
        <f>SUM(G27:G30)</f>
        <v>3.5749999999999886</v>
      </c>
    </row>
  </sheetData>
  <sheetProtection password="E2F9" sheet="1" selectLockedCells="1" selectUnlockedCells="1"/>
  <printOptions/>
  <pageMargins left="0.5511811023622047" right="0.5118110236220472" top="0.1968503937007874" bottom="0.15748031496062992" header="0" footer="0.15748031496062992"/>
  <pageSetup orientation="portrait" scale="75" r:id="rId1"/>
  <ignoredErrors>
    <ignoredError sqref="F12 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Slave Helicopters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AS350 B2</dc:title>
  <dc:subject>Weight and Balance</dc:subject>
  <dc:creator>John Buckland</dc:creator>
  <cp:keywords/>
  <dc:description/>
  <cp:lastModifiedBy>Phil</cp:lastModifiedBy>
  <cp:lastPrinted>2011-12-09T04:10:26Z</cp:lastPrinted>
  <dcterms:created xsi:type="dcterms:W3CDTF">1998-10-01T18:39:03Z</dcterms:created>
  <dcterms:modified xsi:type="dcterms:W3CDTF">2022-08-08T22:43:37Z</dcterms:modified>
  <cp:category/>
  <cp:version/>
  <cp:contentType/>
  <cp:contentStatus/>
</cp:coreProperties>
</file>